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Sheet1!$A$74:$E$83</definedName>
  </definedNames>
  <calcPr calcId="124519"/>
</workbook>
</file>

<file path=xl/calcChain.xml><?xml version="1.0" encoding="utf-8"?>
<calcChain xmlns="http://schemas.openxmlformats.org/spreadsheetml/2006/main">
  <c r="E83" i="1"/>
  <c r="E82"/>
  <c r="E81"/>
  <c r="E80"/>
  <c r="E79"/>
  <c r="E78"/>
  <c r="E77"/>
  <c r="E76"/>
  <c r="E75"/>
  <c r="E74"/>
  <c r="E69" i="2"/>
  <c r="F69"/>
  <c r="G69"/>
  <c r="D69"/>
  <c r="E68"/>
  <c r="F68"/>
  <c r="G68"/>
  <c r="D68"/>
  <c r="E67"/>
  <c r="F67"/>
  <c r="G67"/>
  <c r="D67"/>
  <c r="G66"/>
  <c r="F66"/>
  <c r="E66"/>
  <c r="D66"/>
  <c r="F59" i="1"/>
  <c r="E60"/>
  <c r="E61"/>
  <c r="E62"/>
  <c r="E63"/>
  <c r="E64"/>
  <c r="E65"/>
  <c r="E66"/>
  <c r="E67"/>
  <c r="E68"/>
  <c r="E59"/>
  <c r="G59" s="1"/>
  <c r="C53"/>
  <c r="C24"/>
  <c r="C25"/>
  <c r="F25" s="1"/>
  <c r="C26"/>
  <c r="F26" s="1"/>
  <c r="C27"/>
  <c r="F27" s="1"/>
  <c r="C28"/>
  <c r="F28" s="1"/>
  <c r="C29"/>
  <c r="F29" s="1"/>
  <c r="H29" s="1"/>
  <c r="C30"/>
  <c r="F30" s="1"/>
  <c r="H30" s="1"/>
  <c r="G24"/>
  <c r="G25"/>
  <c r="G26"/>
  <c r="G27"/>
  <c r="G28"/>
  <c r="G29"/>
  <c r="G30"/>
  <c r="F20"/>
  <c r="H20" s="1"/>
  <c r="F24"/>
  <c r="H24" s="1"/>
  <c r="G19"/>
  <c r="G20"/>
  <c r="G21"/>
  <c r="G22"/>
  <c r="G23"/>
  <c r="G18"/>
  <c r="C19"/>
  <c r="F19" s="1"/>
  <c r="C20"/>
  <c r="C21"/>
  <c r="F21" s="1"/>
  <c r="C22"/>
  <c r="F22" s="1"/>
  <c r="C23"/>
  <c r="F23" s="1"/>
  <c r="C18"/>
  <c r="F18" s="1"/>
  <c r="H14"/>
  <c r="H13"/>
  <c r="H12"/>
  <c r="H11"/>
  <c r="H10"/>
  <c r="F14"/>
  <c r="F13"/>
  <c r="F12"/>
  <c r="F11"/>
  <c r="F10"/>
  <c r="D14"/>
  <c r="D13"/>
  <c r="D12"/>
  <c r="D11"/>
  <c r="D10"/>
  <c r="B14"/>
  <c r="B13"/>
  <c r="B12"/>
  <c r="B11"/>
  <c r="B10"/>
  <c r="H5"/>
  <c r="H6"/>
  <c r="H7"/>
  <c r="H8"/>
  <c r="H9"/>
  <c r="H4"/>
  <c r="F5"/>
  <c r="F6"/>
  <c r="F7"/>
  <c r="F8"/>
  <c r="F9"/>
  <c r="F4"/>
  <c r="D5"/>
  <c r="D6"/>
  <c r="D7"/>
  <c r="D8"/>
  <c r="D9"/>
  <c r="D4"/>
  <c r="B5"/>
  <c r="B6"/>
  <c r="B7"/>
  <c r="B8"/>
  <c r="B9"/>
  <c r="B4"/>
  <c r="H25" l="1"/>
  <c r="I7"/>
  <c r="J7" s="1"/>
  <c r="K7" s="1"/>
  <c r="H21"/>
  <c r="I8"/>
  <c r="J8" s="1"/>
  <c r="K8" s="1"/>
  <c r="H22"/>
  <c r="I9"/>
  <c r="J9" s="1"/>
  <c r="K9" s="1"/>
  <c r="I5"/>
  <c r="J5" s="1"/>
  <c r="K5" s="1"/>
  <c r="I12"/>
  <c r="J12" s="1"/>
  <c r="K12" s="1"/>
  <c r="H23"/>
  <c r="H19"/>
  <c r="I4"/>
  <c r="J4" s="1"/>
  <c r="K4" s="1"/>
  <c r="I6"/>
  <c r="J6" s="1"/>
  <c r="K6" s="1"/>
  <c r="H18"/>
  <c r="H26"/>
  <c r="I11"/>
  <c r="J11" s="1"/>
  <c r="K11" s="1"/>
  <c r="I10"/>
  <c r="J10" s="1"/>
  <c r="K10" s="1"/>
  <c r="I14"/>
  <c r="J14" s="1"/>
  <c r="K14" s="1"/>
  <c r="I13"/>
  <c r="J13" s="1"/>
  <c r="K13" s="1"/>
  <c r="H27"/>
  <c r="H28"/>
</calcChain>
</file>

<file path=xl/sharedStrings.xml><?xml version="1.0" encoding="utf-8"?>
<sst xmlns="http://schemas.openxmlformats.org/spreadsheetml/2006/main" count="108" uniqueCount="75">
  <si>
    <t>RESULT SHEET</t>
  </si>
  <si>
    <t>BANGLA</t>
  </si>
  <si>
    <t>ENGLISH</t>
  </si>
  <si>
    <t>MATH</t>
  </si>
  <si>
    <t>4TH SUBJECT</t>
  </si>
  <si>
    <t>MARK</t>
  </si>
  <si>
    <t>GP</t>
  </si>
  <si>
    <t>TOTAL</t>
  </si>
  <si>
    <t>GPA</t>
  </si>
  <si>
    <t>GRADE</t>
  </si>
  <si>
    <t xml:space="preserve">MARK </t>
  </si>
  <si>
    <t>SALARY SHEET</t>
  </si>
  <si>
    <t>NAME</t>
  </si>
  <si>
    <t>BASIC SALARY</t>
  </si>
  <si>
    <t>HOUSE RENT</t>
  </si>
  <si>
    <t>MEDICAL ALLOWNACE</t>
  </si>
  <si>
    <t>EDUCATION ALLOWANCE</t>
  </si>
  <si>
    <t>NET SLARY</t>
  </si>
  <si>
    <t>KAMAL</t>
  </si>
  <si>
    <t>ASHIF</t>
  </si>
  <si>
    <t>JALAIL</t>
  </si>
  <si>
    <t>RINA</t>
  </si>
  <si>
    <t>SIMA</t>
  </si>
  <si>
    <t xml:space="preserve"> HAMID</t>
  </si>
  <si>
    <t>TAOAL SALARY</t>
  </si>
  <si>
    <t>PROVIDENT FUND</t>
  </si>
  <si>
    <t>JASIM</t>
  </si>
  <si>
    <t>KASHEM</t>
  </si>
  <si>
    <t>HAMID</t>
  </si>
  <si>
    <t>HASAN</t>
  </si>
  <si>
    <t>PINTU</t>
  </si>
  <si>
    <t>HOSEN</t>
  </si>
  <si>
    <t>HAMIM</t>
  </si>
  <si>
    <t>SUB TOTAL</t>
  </si>
  <si>
    <t>CLASS NAME</t>
  </si>
  <si>
    <t>ROLL</t>
  </si>
  <si>
    <t>TAKA</t>
  </si>
  <si>
    <t>SALES UNIT PRICE</t>
  </si>
  <si>
    <t>ITEM NO</t>
  </si>
  <si>
    <t>ITEM</t>
  </si>
  <si>
    <t>QTY GROSS</t>
  </si>
  <si>
    <t>UNIT PRICE</t>
  </si>
  <si>
    <t>TOTOAL PRICE</t>
  </si>
  <si>
    <t>PENCIL</t>
  </si>
  <si>
    <t>ERASER</t>
  </si>
  <si>
    <t>PEN</t>
  </si>
  <si>
    <t>RULAR</t>
  </si>
  <si>
    <t>pencil count</t>
  </si>
  <si>
    <t>total</t>
  </si>
  <si>
    <t xml:space="preserve"> ENROLLMENT</t>
  </si>
  <si>
    <t>NO OF SCHOOL</t>
  </si>
  <si>
    <t>NO OF TEACHER</t>
  </si>
  <si>
    <t xml:space="preserve">NUMBER OF SECONDARY SCHOOLS, TEACHERS AND </t>
  </si>
  <si>
    <t>ENROLLEMENT:2011-2015</t>
  </si>
  <si>
    <t>CALCULATION SYSTEM OF IMPRESS USING SPREADSHEET</t>
  </si>
  <si>
    <t>CODE</t>
  </si>
  <si>
    <t>BAN</t>
  </si>
  <si>
    <t>ENG</t>
  </si>
  <si>
    <t>PHY</t>
  </si>
  <si>
    <t>MD. ARIFUL ISLAM</t>
  </si>
  <si>
    <t>MD.  RAFIQUL ISLAM</t>
  </si>
  <si>
    <t>MD. KHAIRUL BASHER</t>
  </si>
  <si>
    <t>MST. KANIZ FATEMA</t>
  </si>
  <si>
    <t>SANDHYA RANI ROY</t>
  </si>
  <si>
    <t>MD. RUSTAM ALI</t>
  </si>
  <si>
    <t>SUM</t>
  </si>
  <si>
    <t>COUNT</t>
  </si>
  <si>
    <t>MAX</t>
  </si>
  <si>
    <t>MIN</t>
  </si>
  <si>
    <t xml:space="preserve">PRIMARY INSTITUTE </t>
  </si>
  <si>
    <t>SECONDAY INSTUTUTE</t>
  </si>
  <si>
    <t>COLLEGE</t>
  </si>
  <si>
    <t>MADRASAH</t>
  </si>
  <si>
    <t>TECHNICAL VOCATIONAL</t>
  </si>
  <si>
    <t>NO. OF EDUCATIONAL INSTITUTIONS IN BANGLADESH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</si>
</sst>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5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Sheet2!$C$4</c:f>
              <c:strCache>
                <c:ptCount val="1"/>
                <c:pt idx="0">
                  <c:v>NO OF SCHOOL</c:v>
                </c:pt>
              </c:strCache>
            </c:strRef>
          </c:tx>
          <c:dLbls>
            <c:dLblPos val="outEnd"/>
            <c:showVal val="1"/>
          </c:dLbls>
          <c:cat>
            <c:numRef>
              <c:f>Sheet2!$B$5:$B$9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Sheet2!$C$5:$C$9</c:f>
              <c:numCache>
                <c:formatCode>General</c:formatCode>
                <c:ptCount val="5"/>
                <c:pt idx="0">
                  <c:v>15720</c:v>
                </c:pt>
                <c:pt idx="1">
                  <c:v>16166</c:v>
                </c:pt>
                <c:pt idx="2">
                  <c:v>17386</c:v>
                </c:pt>
                <c:pt idx="3">
                  <c:v>18267</c:v>
                </c:pt>
                <c:pt idx="4">
                  <c:v>18500</c:v>
                </c:pt>
              </c:numCache>
            </c:numRef>
          </c:val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NO OF TEACHER</c:v>
                </c:pt>
              </c:strCache>
            </c:strRef>
          </c:tx>
          <c:dLbls>
            <c:dLblPos val="outEnd"/>
            <c:showVal val="1"/>
          </c:dLbls>
          <c:cat>
            <c:numRef>
              <c:f>Sheet2!$B$5:$B$9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Sheet2!$D$5:$D$9</c:f>
              <c:numCache>
                <c:formatCode>General</c:formatCode>
                <c:ptCount val="5"/>
                <c:pt idx="0">
                  <c:v>40000</c:v>
                </c:pt>
                <c:pt idx="1">
                  <c:v>45000</c:v>
                </c:pt>
                <c:pt idx="2">
                  <c:v>50000</c:v>
                </c:pt>
                <c:pt idx="3">
                  <c:v>55000</c:v>
                </c:pt>
                <c:pt idx="4">
                  <c:v>60000</c:v>
                </c:pt>
              </c:numCache>
            </c:numRef>
          </c:val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 ENROLLMENT</c:v>
                </c:pt>
              </c:strCache>
            </c:strRef>
          </c:tx>
          <c:dLbls>
            <c:dLblPos val="outEnd"/>
            <c:showVal val="1"/>
          </c:dLbls>
          <c:cat>
            <c:numRef>
              <c:f>Sheet2!$B$5:$B$9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Sheet2!$E$5:$E$9</c:f>
              <c:numCache>
                <c:formatCode>General</c:formatCode>
                <c:ptCount val="5"/>
                <c:pt idx="0">
                  <c:v>70000</c:v>
                </c:pt>
                <c:pt idx="1">
                  <c:v>75000</c:v>
                </c:pt>
                <c:pt idx="2">
                  <c:v>80000</c:v>
                </c:pt>
                <c:pt idx="3">
                  <c:v>85000</c:v>
                </c:pt>
                <c:pt idx="4">
                  <c:v>90000</c:v>
                </c:pt>
              </c:numCache>
            </c:numRef>
          </c:val>
        </c:ser>
        <c:dLbls>
          <c:showVal val="1"/>
        </c:dLbls>
        <c:axId val="81419264"/>
        <c:axId val="81429248"/>
      </c:barChart>
      <c:catAx>
        <c:axId val="81419264"/>
        <c:scaling>
          <c:orientation val="minMax"/>
        </c:scaling>
        <c:axPos val="b"/>
        <c:numFmt formatCode="General" sourceLinked="1"/>
        <c:tickLblPos val="nextTo"/>
        <c:crossAx val="81429248"/>
        <c:crosses val="autoZero"/>
        <c:auto val="1"/>
        <c:lblAlgn val="ctr"/>
        <c:lblOffset val="100"/>
      </c:catAx>
      <c:valAx>
        <c:axId val="81429248"/>
        <c:scaling>
          <c:orientation val="minMax"/>
        </c:scaling>
        <c:axPos val="l"/>
        <c:majorGridlines/>
        <c:numFmt formatCode="General" sourceLinked="1"/>
        <c:tickLblPos val="nextTo"/>
        <c:crossAx val="81419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NUMBER OF SECONDARY SCHOOLS, TEACHER AND ENROLLMENT :2011-2015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Sheet2!$C$34</c:f>
              <c:strCache>
                <c:ptCount val="1"/>
                <c:pt idx="0">
                  <c:v>NO OF SCHOOL</c:v>
                </c:pt>
              </c:strCache>
            </c:strRef>
          </c:tx>
          <c:dLbls>
            <c:showVal val="1"/>
          </c:dLbls>
          <c:cat>
            <c:numRef>
              <c:f>Sheet2!$B$35:$B$39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Sheet2!$C$35:$C$39</c:f>
              <c:numCache>
                <c:formatCode>General</c:formatCode>
                <c:ptCount val="5"/>
                <c:pt idx="0">
                  <c:v>15720</c:v>
                </c:pt>
                <c:pt idx="1">
                  <c:v>16166</c:v>
                </c:pt>
                <c:pt idx="2">
                  <c:v>17386</c:v>
                </c:pt>
                <c:pt idx="3">
                  <c:v>18267</c:v>
                </c:pt>
                <c:pt idx="4">
                  <c:v>18500</c:v>
                </c:pt>
              </c:numCache>
            </c:numRef>
          </c:val>
        </c:ser>
        <c:ser>
          <c:idx val="1"/>
          <c:order val="1"/>
          <c:tx>
            <c:strRef>
              <c:f>Sheet2!$D$34</c:f>
              <c:strCache>
                <c:ptCount val="1"/>
                <c:pt idx="0">
                  <c:v>NO OF TEACHER</c:v>
                </c:pt>
              </c:strCache>
            </c:strRef>
          </c:tx>
          <c:dLbls>
            <c:showVal val="1"/>
          </c:dLbls>
          <c:cat>
            <c:numRef>
              <c:f>Sheet2!$B$35:$B$39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Sheet2!$D$35:$D$39</c:f>
              <c:numCache>
                <c:formatCode>General</c:formatCode>
                <c:ptCount val="5"/>
                <c:pt idx="0">
                  <c:v>40000</c:v>
                </c:pt>
                <c:pt idx="1">
                  <c:v>45000</c:v>
                </c:pt>
                <c:pt idx="2">
                  <c:v>50000</c:v>
                </c:pt>
                <c:pt idx="3">
                  <c:v>55000</c:v>
                </c:pt>
                <c:pt idx="4">
                  <c:v>60000</c:v>
                </c:pt>
              </c:numCache>
            </c:numRef>
          </c:val>
        </c:ser>
        <c:ser>
          <c:idx val="2"/>
          <c:order val="2"/>
          <c:tx>
            <c:strRef>
              <c:f>Sheet2!$E$34</c:f>
              <c:strCache>
                <c:ptCount val="1"/>
                <c:pt idx="0">
                  <c:v> ENROLLMENT</c:v>
                </c:pt>
              </c:strCache>
            </c:strRef>
          </c:tx>
          <c:dLbls>
            <c:showVal val="1"/>
          </c:dLbls>
          <c:cat>
            <c:numRef>
              <c:f>Sheet2!$B$35:$B$39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Sheet2!$E$35:$E$39</c:f>
              <c:numCache>
                <c:formatCode>General</c:formatCode>
                <c:ptCount val="5"/>
                <c:pt idx="0">
                  <c:v>70000</c:v>
                </c:pt>
                <c:pt idx="1">
                  <c:v>75000</c:v>
                </c:pt>
                <c:pt idx="2">
                  <c:v>80000</c:v>
                </c:pt>
                <c:pt idx="3">
                  <c:v>85000</c:v>
                </c:pt>
                <c:pt idx="4">
                  <c:v>90000</c:v>
                </c:pt>
              </c:numCache>
            </c:numRef>
          </c:val>
        </c:ser>
        <c:dLbls>
          <c:showVal val="1"/>
        </c:dLbls>
        <c:axId val="80165504"/>
        <c:axId val="80179584"/>
      </c:barChart>
      <c:catAx>
        <c:axId val="80165504"/>
        <c:scaling>
          <c:orientation val="minMax"/>
        </c:scaling>
        <c:axPos val="l"/>
        <c:numFmt formatCode="General" sourceLinked="1"/>
        <c:tickLblPos val="nextTo"/>
        <c:crossAx val="80179584"/>
        <c:crosses val="autoZero"/>
        <c:auto val="1"/>
        <c:lblAlgn val="ctr"/>
        <c:lblOffset val="100"/>
      </c:catAx>
      <c:valAx>
        <c:axId val="80179584"/>
        <c:scaling>
          <c:orientation val="minMax"/>
        </c:scaling>
        <c:axPos val="b"/>
        <c:majorGridlines/>
        <c:numFmt formatCode="General" sourceLinked="1"/>
        <c:tickLblPos val="nextTo"/>
        <c:crossAx val="8016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dLblPos val="outEnd"/>
            <c:showVal val="1"/>
          </c:dLbls>
          <c:cat>
            <c:strRef>
              <c:f>Sheet2!$C$73:$C$77</c:f>
              <c:strCache>
                <c:ptCount val="5"/>
                <c:pt idx="0">
                  <c:v>PRIMARY INSTITUTE </c:v>
                </c:pt>
                <c:pt idx="1">
                  <c:v>SECONDAY INSTUTUTE</c:v>
                </c:pt>
                <c:pt idx="2">
                  <c:v>COLLEGE</c:v>
                </c:pt>
                <c:pt idx="3">
                  <c:v>MADRASAH</c:v>
                </c:pt>
                <c:pt idx="4">
                  <c:v>TECHNICAL VOCATIONAL</c:v>
                </c:pt>
              </c:strCache>
            </c:strRef>
          </c:cat>
          <c:val>
            <c:numRef>
              <c:f>Sheet2!$D$73:$D$77</c:f>
              <c:numCache>
                <c:formatCode>General</c:formatCode>
                <c:ptCount val="5"/>
                <c:pt idx="0">
                  <c:v>80401</c:v>
                </c:pt>
                <c:pt idx="1">
                  <c:v>18500</c:v>
                </c:pt>
                <c:pt idx="2">
                  <c:v>3150</c:v>
                </c:pt>
                <c:pt idx="3">
                  <c:v>9215</c:v>
                </c:pt>
                <c:pt idx="4">
                  <c:v>2728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57150</xdr:rowOff>
    </xdr:from>
    <xdr:to>
      <xdr:col>7</xdr:col>
      <xdr:colOff>571500</xdr:colOff>
      <xdr:row>31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476249</xdr:colOff>
      <xdr:row>41</xdr:row>
      <xdr:rowOff>0</xdr:rowOff>
    </xdr:from>
    <xdr:to>
      <xdr:col>4</xdr:col>
      <xdr:colOff>1009649</xdr:colOff>
      <xdr:row>55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78</xdr:row>
      <xdr:rowOff>123825</xdr:rowOff>
    </xdr:from>
    <xdr:to>
      <xdr:col>5</xdr:col>
      <xdr:colOff>352425</xdr:colOff>
      <xdr:row>93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3"/>
  <sheetViews>
    <sheetView tabSelected="1" topLeftCell="A65" workbookViewId="0">
      <selection activeCell="F72" sqref="F72"/>
    </sheetView>
  </sheetViews>
  <sheetFormatPr defaultRowHeight="15"/>
  <cols>
    <col min="2" max="2" width="18.140625" customWidth="1"/>
    <col min="3" max="3" width="18.28515625" customWidth="1"/>
    <col min="4" max="4" width="16.42578125" customWidth="1"/>
    <col min="5" max="5" width="18.42578125" customWidth="1"/>
    <col min="6" max="6" width="15.42578125" customWidth="1"/>
    <col min="7" max="7" width="14.5703125" customWidth="1"/>
    <col min="8" max="8" width="13.5703125" customWidth="1"/>
    <col min="10" max="10" width="6.140625" customWidth="1"/>
  </cols>
  <sheetData>
    <row r="1" spans="1:19" ht="3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9">
      <c r="A2" s="15" t="s">
        <v>1</v>
      </c>
      <c r="B2" s="16"/>
      <c r="C2" s="15" t="s">
        <v>2</v>
      </c>
      <c r="D2" s="16"/>
      <c r="E2" s="15" t="s">
        <v>3</v>
      </c>
      <c r="F2" s="16"/>
      <c r="G2" s="3" t="s">
        <v>4</v>
      </c>
      <c r="H2" s="3" t="s">
        <v>4</v>
      </c>
      <c r="I2" s="3" t="s">
        <v>7</v>
      </c>
      <c r="J2" s="17" t="s">
        <v>8</v>
      </c>
      <c r="K2" s="19" t="s">
        <v>9</v>
      </c>
      <c r="L2" s="2"/>
    </row>
    <row r="3" spans="1:19">
      <c r="A3" t="s">
        <v>5</v>
      </c>
      <c r="B3" s="1" t="s">
        <v>6</v>
      </c>
      <c r="C3" s="1" t="s">
        <v>10</v>
      </c>
      <c r="D3" s="1" t="s">
        <v>6</v>
      </c>
      <c r="E3" s="1" t="s">
        <v>5</v>
      </c>
      <c r="F3" s="1" t="s">
        <v>6</v>
      </c>
      <c r="G3" s="4" t="s">
        <v>5</v>
      </c>
      <c r="H3" s="4" t="s">
        <v>6</v>
      </c>
      <c r="I3" s="4" t="s">
        <v>6</v>
      </c>
      <c r="J3" s="18"/>
      <c r="K3" s="19"/>
      <c r="L3" s="2"/>
    </row>
    <row r="4" spans="1:19">
      <c r="A4" s="1">
        <v>54</v>
      </c>
      <c r="B4" s="1">
        <f>IF(A4&lt;33,0,IF(A4&lt;40,1,IF(A4&lt;50,2,IF(A4&lt;60,3,IF(A4&lt;70,3.5,IF(A4&lt;80,4,5))))))</f>
        <v>3</v>
      </c>
      <c r="C4" s="1">
        <v>32</v>
      </c>
      <c r="D4" s="1">
        <f>IF(C4&lt;33,0,IF(C4&lt;40,1,IF(C4&lt;50,2,IF(C4&lt;60,3,IF(C4&lt;70,3.5,IF(C4&lt;80,4,5))))))</f>
        <v>0</v>
      </c>
      <c r="E4" s="1">
        <v>59</v>
      </c>
      <c r="F4" s="1">
        <f>IF(E4&lt;33,0,IF(E4&lt;40,1,IF(E4&lt;50,2,IF(E4&lt;60,3,IF(E4&lt;70,3.5,IF(E4&lt;80,4,5))))))</f>
        <v>3</v>
      </c>
      <c r="G4" s="1">
        <v>85</v>
      </c>
      <c r="H4" s="1">
        <f>IF(G4&lt;33,0,IF(G4&lt;40,1,IF(G4&lt;50,2,IF(G4&lt;60,3,IF(G4&lt;70,3.5,IF(G4&lt;80,4,5))))))</f>
        <v>5</v>
      </c>
      <c r="I4" s="1" t="str">
        <f>IF(OR(B4=0,D4=0,F4=0),"F",IF(H4&lt;2,SUM(B4,D4,F4),SUM(B4,D4,F4,H4-2)))</f>
        <v>F</v>
      </c>
      <c r="J4" s="1" t="str">
        <f>IF(I4="F","F",IF(IFI4/3&gt;5,5,I4/3))</f>
        <v>F</v>
      </c>
      <c r="K4" s="1" t="str">
        <f>IF(J4="F","FAIL",IF(J4&gt;=5,"A+",IF(J4&gt;=4,"A",IF(J4&gt;=3.5,"A-",IF(J4&gt;=3,"B",IF(J4&gt;=2,"C",IF(J4&gt;=1,"D")))))))</f>
        <v>FAIL</v>
      </c>
      <c r="L4" s="2"/>
    </row>
    <row r="5" spans="1:19">
      <c r="A5" s="1">
        <v>60</v>
      </c>
      <c r="B5" s="1">
        <f t="shared" ref="B5:B14" si="0">IF(A5&lt;33,0,IF(A5&lt;40,1,IF(A5&lt;50,2,IF(A5&lt;60,3,IF(A5&lt;70,3.5,IF(A5&lt;80,4,5))))))</f>
        <v>3.5</v>
      </c>
      <c r="C5" s="1">
        <v>44</v>
      </c>
      <c r="D5" s="1">
        <f t="shared" ref="D5:D14" si="1">IF(C5&lt;33,0,IF(C5&lt;40,1,IF(C5&lt;50,2,IF(C5&lt;60,3,IF(C5&lt;70,3.5,IF(C5&lt;80,4,5))))))</f>
        <v>2</v>
      </c>
      <c r="E5" s="1">
        <v>88</v>
      </c>
      <c r="F5" s="1">
        <f t="shared" ref="F5:F14" si="2">IF(E5&lt;33,0,IF(E5&lt;40,1,IF(E5&lt;50,2,IF(E5&lt;60,3,IF(E5&lt;70,3.5,IF(E5&lt;80,4,5))))))</f>
        <v>5</v>
      </c>
      <c r="G5" s="1">
        <v>47</v>
      </c>
      <c r="H5" s="1">
        <f t="shared" ref="H5:H14" si="3">IF(G5&lt;33,0,IF(G5&lt;40,1,IF(G5&lt;50,2,IF(G5&lt;60,3,IF(G5&lt;70,3.5,IF(G5&lt;80,4,5))))))</f>
        <v>2</v>
      </c>
      <c r="I5" s="1">
        <f t="shared" ref="I5:I14" si="4">IF(OR(B5=0,D5=0,F5=0),"F",IF(H5&lt;2,SUM(B5,D5,F5),SUM(B5,D5,F5,H5-2)))</f>
        <v>10.5</v>
      </c>
      <c r="J5" s="1">
        <f t="shared" ref="J5:J14" si="5">IF(I5="F","F",IF(IFI5/3&gt;5,5,I5/3))</f>
        <v>3.5</v>
      </c>
      <c r="K5" s="1" t="str">
        <f t="shared" ref="K5:K14" si="6">IF(J5="F","FAIL",IF(J5&gt;=5,"A+",IF(J5&gt;=4,"A",IF(J5&gt;=3.5,"A-",IF(J5&gt;=3,"B",IF(J5&gt;=2,"C",IF(J5&gt;=1,"D")))))))</f>
        <v>A-</v>
      </c>
      <c r="L5" s="2"/>
      <c r="O5" s="2"/>
      <c r="P5" s="2"/>
      <c r="Q5" s="2"/>
      <c r="R5" s="2"/>
      <c r="S5" s="2"/>
    </row>
    <row r="6" spans="1:19">
      <c r="A6" s="1">
        <v>76</v>
      </c>
      <c r="B6" s="1">
        <f t="shared" si="0"/>
        <v>4</v>
      </c>
      <c r="C6" s="1">
        <v>82</v>
      </c>
      <c r="D6" s="1">
        <f t="shared" si="1"/>
        <v>5</v>
      </c>
      <c r="E6" s="1">
        <v>74</v>
      </c>
      <c r="F6" s="1">
        <f t="shared" si="2"/>
        <v>4</v>
      </c>
      <c r="G6" s="1">
        <v>56</v>
      </c>
      <c r="H6" s="1">
        <f t="shared" si="3"/>
        <v>3</v>
      </c>
      <c r="I6" s="1">
        <f t="shared" si="4"/>
        <v>14</v>
      </c>
      <c r="J6" s="1">
        <f t="shared" si="5"/>
        <v>4.666666666666667</v>
      </c>
      <c r="K6" s="1" t="str">
        <f t="shared" si="6"/>
        <v>A</v>
      </c>
      <c r="L6" s="2"/>
      <c r="O6" s="2"/>
      <c r="P6" s="2"/>
      <c r="Q6" s="2"/>
      <c r="R6" s="2"/>
      <c r="S6" s="2"/>
    </row>
    <row r="7" spans="1:19">
      <c r="A7" s="1">
        <v>87</v>
      </c>
      <c r="B7" s="1">
        <f t="shared" si="0"/>
        <v>5</v>
      </c>
      <c r="C7" s="1">
        <v>76</v>
      </c>
      <c r="D7" s="1">
        <f t="shared" si="1"/>
        <v>4</v>
      </c>
      <c r="E7" s="1">
        <v>94</v>
      </c>
      <c r="F7" s="1">
        <f t="shared" si="2"/>
        <v>5</v>
      </c>
      <c r="G7" s="1">
        <v>65</v>
      </c>
      <c r="H7" s="1">
        <f t="shared" si="3"/>
        <v>3.5</v>
      </c>
      <c r="I7" s="1">
        <f t="shared" si="4"/>
        <v>15.5</v>
      </c>
      <c r="J7" s="1">
        <f t="shared" si="5"/>
        <v>5.166666666666667</v>
      </c>
      <c r="K7" s="1" t="str">
        <f t="shared" si="6"/>
        <v>A+</v>
      </c>
      <c r="L7" s="2"/>
      <c r="O7" s="2"/>
      <c r="P7" s="2"/>
      <c r="Q7" s="2"/>
      <c r="R7" s="2"/>
      <c r="S7" s="2"/>
    </row>
    <row r="8" spans="1:19">
      <c r="A8" s="1">
        <v>88</v>
      </c>
      <c r="B8" s="1">
        <f t="shared" si="0"/>
        <v>5</v>
      </c>
      <c r="C8" s="1">
        <v>55</v>
      </c>
      <c r="D8" s="1">
        <f t="shared" si="1"/>
        <v>3</v>
      </c>
      <c r="E8" s="1">
        <v>66</v>
      </c>
      <c r="F8" s="1">
        <f t="shared" si="2"/>
        <v>3.5</v>
      </c>
      <c r="G8" s="1">
        <v>74</v>
      </c>
      <c r="H8" s="1">
        <f t="shared" si="3"/>
        <v>4</v>
      </c>
      <c r="I8" s="1">
        <f t="shared" si="4"/>
        <v>13.5</v>
      </c>
      <c r="J8" s="1">
        <f t="shared" si="5"/>
        <v>4.5</v>
      </c>
      <c r="K8" s="1" t="str">
        <f t="shared" si="6"/>
        <v>A</v>
      </c>
      <c r="L8" s="2"/>
      <c r="O8" s="2"/>
      <c r="P8" s="2"/>
      <c r="Q8" s="2"/>
      <c r="R8" s="2"/>
      <c r="S8" s="2"/>
    </row>
    <row r="9" spans="1:19">
      <c r="A9" s="1">
        <v>67</v>
      </c>
      <c r="B9" s="1">
        <f t="shared" si="0"/>
        <v>3.5</v>
      </c>
      <c r="C9" s="1">
        <v>44</v>
      </c>
      <c r="D9" s="1">
        <f t="shared" si="1"/>
        <v>2</v>
      </c>
      <c r="E9" s="1">
        <v>80</v>
      </c>
      <c r="F9" s="1">
        <f t="shared" si="2"/>
        <v>5</v>
      </c>
      <c r="G9" s="1">
        <v>49</v>
      </c>
      <c r="H9" s="1">
        <f t="shared" si="3"/>
        <v>2</v>
      </c>
      <c r="I9" s="1">
        <f t="shared" si="4"/>
        <v>10.5</v>
      </c>
      <c r="J9" s="1">
        <f t="shared" si="5"/>
        <v>3.5</v>
      </c>
      <c r="K9" s="1" t="str">
        <f t="shared" si="6"/>
        <v>A-</v>
      </c>
      <c r="L9" s="2"/>
      <c r="O9" s="2"/>
      <c r="P9" s="2"/>
      <c r="Q9" s="2"/>
      <c r="R9" s="2"/>
      <c r="S9" s="2"/>
    </row>
    <row r="10" spans="1:19">
      <c r="A10" s="1">
        <v>60</v>
      </c>
      <c r="B10" s="1">
        <f t="shared" si="0"/>
        <v>3.5</v>
      </c>
      <c r="C10" s="1">
        <v>50</v>
      </c>
      <c r="D10" s="1">
        <f t="shared" si="1"/>
        <v>3</v>
      </c>
      <c r="E10" s="1">
        <v>90</v>
      </c>
      <c r="F10" s="1">
        <f t="shared" si="2"/>
        <v>5</v>
      </c>
      <c r="G10" s="1">
        <v>80</v>
      </c>
      <c r="H10" s="1">
        <f t="shared" si="3"/>
        <v>5</v>
      </c>
      <c r="I10" s="1">
        <f t="shared" si="4"/>
        <v>14.5</v>
      </c>
      <c r="J10" s="1">
        <f t="shared" si="5"/>
        <v>4.833333333333333</v>
      </c>
      <c r="K10" s="1" t="str">
        <f t="shared" si="6"/>
        <v>A</v>
      </c>
      <c r="L10" s="2"/>
      <c r="O10" s="2"/>
      <c r="P10" s="2"/>
      <c r="Q10" s="2"/>
      <c r="R10" s="2"/>
      <c r="S10" s="2"/>
    </row>
    <row r="11" spans="1:19">
      <c r="A11" s="1">
        <v>80</v>
      </c>
      <c r="B11" s="1">
        <f t="shared" si="0"/>
        <v>5</v>
      </c>
      <c r="C11" s="1">
        <v>45</v>
      </c>
      <c r="D11" s="1">
        <f t="shared" si="1"/>
        <v>2</v>
      </c>
      <c r="E11" s="1">
        <v>80</v>
      </c>
      <c r="F11" s="1">
        <f t="shared" si="2"/>
        <v>5</v>
      </c>
      <c r="G11" s="1">
        <v>75</v>
      </c>
      <c r="H11" s="1">
        <f t="shared" si="3"/>
        <v>4</v>
      </c>
      <c r="I11" s="1">
        <f t="shared" si="4"/>
        <v>14</v>
      </c>
      <c r="J11" s="1">
        <f t="shared" si="5"/>
        <v>4.666666666666667</v>
      </c>
      <c r="K11" s="1" t="str">
        <f t="shared" si="6"/>
        <v>A</v>
      </c>
      <c r="L11" s="2"/>
      <c r="O11" s="2"/>
      <c r="P11" s="2"/>
      <c r="Q11" s="2"/>
      <c r="R11" s="2"/>
      <c r="S11" s="2"/>
    </row>
    <row r="12" spans="1:19">
      <c r="A12" s="1">
        <v>90</v>
      </c>
      <c r="B12" s="1">
        <f t="shared" si="0"/>
        <v>5</v>
      </c>
      <c r="C12" s="1">
        <v>47</v>
      </c>
      <c r="D12" s="1">
        <f t="shared" si="1"/>
        <v>2</v>
      </c>
      <c r="E12" s="1">
        <v>70</v>
      </c>
      <c r="F12" s="1">
        <f t="shared" si="2"/>
        <v>4</v>
      </c>
      <c r="G12" s="1">
        <v>74</v>
      </c>
      <c r="H12" s="1">
        <f t="shared" si="3"/>
        <v>4</v>
      </c>
      <c r="I12" s="1">
        <f t="shared" si="4"/>
        <v>13</v>
      </c>
      <c r="J12" s="1">
        <f t="shared" si="5"/>
        <v>4.333333333333333</v>
      </c>
      <c r="K12" s="1" t="str">
        <f t="shared" si="6"/>
        <v>A</v>
      </c>
      <c r="L12" s="2"/>
      <c r="O12" s="2"/>
      <c r="P12" s="2"/>
      <c r="Q12" s="2"/>
      <c r="R12" s="2"/>
      <c r="S12" s="2"/>
    </row>
    <row r="13" spans="1:19">
      <c r="A13" s="1">
        <v>80</v>
      </c>
      <c r="B13" s="1">
        <f t="shared" si="0"/>
        <v>5</v>
      </c>
      <c r="C13" s="1">
        <v>48</v>
      </c>
      <c r="D13" s="1">
        <f t="shared" si="1"/>
        <v>2</v>
      </c>
      <c r="E13" s="1">
        <v>42</v>
      </c>
      <c r="F13" s="1">
        <f t="shared" si="2"/>
        <v>2</v>
      </c>
      <c r="G13" s="1">
        <v>50</v>
      </c>
      <c r="H13" s="1">
        <f t="shared" si="3"/>
        <v>3</v>
      </c>
      <c r="I13" s="1">
        <f t="shared" si="4"/>
        <v>10</v>
      </c>
      <c r="J13" s="1">
        <f t="shared" si="5"/>
        <v>3.3333333333333335</v>
      </c>
      <c r="K13" s="1" t="str">
        <f t="shared" si="6"/>
        <v>B</v>
      </c>
      <c r="L13" s="2"/>
      <c r="O13" s="2"/>
      <c r="P13" s="2"/>
      <c r="Q13" s="2"/>
      <c r="R13" s="2"/>
      <c r="S13" s="2"/>
    </row>
    <row r="14" spans="1:19">
      <c r="A14" s="1">
        <v>70</v>
      </c>
      <c r="B14" s="1">
        <f t="shared" si="0"/>
        <v>4</v>
      </c>
      <c r="C14" s="1">
        <v>60</v>
      </c>
      <c r="D14" s="1">
        <f t="shared" si="1"/>
        <v>3.5</v>
      </c>
      <c r="E14" s="1">
        <v>45</v>
      </c>
      <c r="F14" s="1">
        <f t="shared" si="2"/>
        <v>2</v>
      </c>
      <c r="G14" s="1">
        <v>80</v>
      </c>
      <c r="H14" s="1">
        <f t="shared" si="3"/>
        <v>5</v>
      </c>
      <c r="I14" s="1">
        <f t="shared" si="4"/>
        <v>12.5</v>
      </c>
      <c r="J14" s="1">
        <f t="shared" si="5"/>
        <v>4.166666666666667</v>
      </c>
      <c r="K14" s="1" t="str">
        <f t="shared" si="6"/>
        <v>A</v>
      </c>
      <c r="L14" s="2"/>
      <c r="O14" s="2"/>
      <c r="P14" s="2"/>
      <c r="Q14" s="2"/>
      <c r="R14" s="2"/>
      <c r="S14" s="2"/>
    </row>
    <row r="16" spans="1:19" ht="61.5">
      <c r="A16" s="10" t="s">
        <v>11</v>
      </c>
      <c r="B16" s="10"/>
      <c r="C16" s="10"/>
      <c r="D16" s="10"/>
      <c r="E16" s="10"/>
      <c r="F16" s="10"/>
      <c r="G16" s="10"/>
      <c r="H16" s="10"/>
    </row>
    <row r="17" spans="1:8">
      <c r="A17" t="s">
        <v>12</v>
      </c>
      <c r="B17" t="s">
        <v>13</v>
      </c>
      <c r="C17" t="s">
        <v>14</v>
      </c>
      <c r="D17" t="s">
        <v>15</v>
      </c>
      <c r="E17" t="s">
        <v>16</v>
      </c>
      <c r="F17" t="s">
        <v>24</v>
      </c>
      <c r="G17" t="s">
        <v>25</v>
      </c>
      <c r="H17" t="s">
        <v>17</v>
      </c>
    </row>
    <row r="18" spans="1:8">
      <c r="A18" t="s">
        <v>18</v>
      </c>
      <c r="B18">
        <v>14320</v>
      </c>
      <c r="C18">
        <f>IF(B18&lt;6000,B18*60%,IF(B18&lt;10000,B18*55%,B18*50%))</f>
        <v>7160</v>
      </c>
      <c r="D18">
        <v>700</v>
      </c>
      <c r="E18">
        <v>200</v>
      </c>
      <c r="F18">
        <f>SUM(C18:E18)</f>
        <v>8060</v>
      </c>
      <c r="G18">
        <f>B18*12%</f>
        <v>1718.3999999999999</v>
      </c>
      <c r="H18">
        <f>(F18-G18)</f>
        <v>6341.6</v>
      </c>
    </row>
    <row r="19" spans="1:8">
      <c r="A19" t="s">
        <v>19</v>
      </c>
      <c r="B19">
        <v>9850</v>
      </c>
      <c r="C19">
        <f t="shared" ref="C19:C30" si="7">IF(B19&lt;6000,B19*60%,IF(B19&lt;10000,B19*55%,B19*50%))</f>
        <v>5417.5</v>
      </c>
      <c r="D19">
        <v>700</v>
      </c>
      <c r="E19">
        <v>200</v>
      </c>
      <c r="F19">
        <f t="shared" ref="F19:F30" si="8">SUM(C19:E19)</f>
        <v>6317.5</v>
      </c>
      <c r="G19">
        <f t="shared" ref="G19:G30" si="9">B19*12%</f>
        <v>1182</v>
      </c>
      <c r="H19">
        <f t="shared" ref="H19:H30" si="10">(F19-G19)</f>
        <v>5135.5</v>
      </c>
    </row>
    <row r="20" spans="1:8">
      <c r="A20" t="s">
        <v>20</v>
      </c>
      <c r="B20">
        <v>5870</v>
      </c>
      <c r="C20">
        <f t="shared" si="7"/>
        <v>3522</v>
      </c>
      <c r="D20">
        <v>700</v>
      </c>
      <c r="E20">
        <v>200</v>
      </c>
      <c r="F20">
        <f t="shared" si="8"/>
        <v>4422</v>
      </c>
      <c r="G20">
        <f t="shared" si="9"/>
        <v>704.4</v>
      </c>
      <c r="H20">
        <f t="shared" si="10"/>
        <v>3717.6</v>
      </c>
    </row>
    <row r="21" spans="1:8">
      <c r="A21" t="s">
        <v>21</v>
      </c>
      <c r="B21">
        <v>12965</v>
      </c>
      <c r="C21">
        <f t="shared" si="7"/>
        <v>6482.5</v>
      </c>
      <c r="D21">
        <v>700</v>
      </c>
      <c r="E21">
        <v>200</v>
      </c>
      <c r="F21">
        <f t="shared" si="8"/>
        <v>7382.5</v>
      </c>
      <c r="G21">
        <f t="shared" si="9"/>
        <v>1555.8</v>
      </c>
      <c r="H21">
        <f t="shared" si="10"/>
        <v>5826.7</v>
      </c>
    </row>
    <row r="22" spans="1:8">
      <c r="A22" t="s">
        <v>22</v>
      </c>
      <c r="B22">
        <v>5600</v>
      </c>
      <c r="C22">
        <f t="shared" si="7"/>
        <v>3360</v>
      </c>
      <c r="D22">
        <v>700</v>
      </c>
      <c r="E22">
        <v>200</v>
      </c>
      <c r="F22">
        <f t="shared" si="8"/>
        <v>4260</v>
      </c>
      <c r="G22">
        <f t="shared" si="9"/>
        <v>672</v>
      </c>
      <c r="H22">
        <f t="shared" si="10"/>
        <v>3588</v>
      </c>
    </row>
    <row r="23" spans="1:8">
      <c r="A23" t="s">
        <v>23</v>
      </c>
      <c r="B23">
        <v>9250</v>
      </c>
      <c r="C23">
        <f t="shared" si="7"/>
        <v>5087.5</v>
      </c>
      <c r="D23">
        <v>700</v>
      </c>
      <c r="E23">
        <v>200</v>
      </c>
      <c r="F23">
        <f t="shared" si="8"/>
        <v>5987.5</v>
      </c>
      <c r="G23">
        <f t="shared" si="9"/>
        <v>1110</v>
      </c>
      <c r="H23">
        <f t="shared" si="10"/>
        <v>4877.5</v>
      </c>
    </row>
    <row r="24" spans="1:8">
      <c r="A24" t="s">
        <v>26</v>
      </c>
      <c r="B24">
        <v>9000</v>
      </c>
      <c r="C24">
        <f t="shared" si="7"/>
        <v>4950</v>
      </c>
      <c r="D24">
        <v>700</v>
      </c>
      <c r="E24">
        <v>200</v>
      </c>
      <c r="F24">
        <f t="shared" si="8"/>
        <v>5850</v>
      </c>
      <c r="G24">
        <f t="shared" si="9"/>
        <v>1080</v>
      </c>
      <c r="H24">
        <f>(F24-G30)</f>
        <v>4338</v>
      </c>
    </row>
    <row r="25" spans="1:8">
      <c r="A25" t="s">
        <v>27</v>
      </c>
      <c r="B25">
        <v>8000</v>
      </c>
      <c r="C25">
        <f t="shared" si="7"/>
        <v>4400</v>
      </c>
      <c r="D25">
        <v>700</v>
      </c>
      <c r="E25">
        <v>200</v>
      </c>
      <c r="F25">
        <f t="shared" si="8"/>
        <v>5300</v>
      </c>
      <c r="G25">
        <f t="shared" si="9"/>
        <v>960</v>
      </c>
      <c r="H25">
        <f t="shared" si="10"/>
        <v>4340</v>
      </c>
    </row>
    <row r="26" spans="1:8">
      <c r="A26" t="s">
        <v>28</v>
      </c>
      <c r="B26">
        <v>7000</v>
      </c>
      <c r="C26">
        <f t="shared" si="7"/>
        <v>3850.0000000000005</v>
      </c>
      <c r="D26">
        <v>700</v>
      </c>
      <c r="E26">
        <v>200</v>
      </c>
      <c r="F26">
        <f t="shared" si="8"/>
        <v>4750</v>
      </c>
      <c r="G26">
        <f t="shared" si="9"/>
        <v>840</v>
      </c>
      <c r="H26">
        <f t="shared" si="10"/>
        <v>3910</v>
      </c>
    </row>
    <row r="27" spans="1:8">
      <c r="A27" t="s">
        <v>29</v>
      </c>
      <c r="B27">
        <v>11000</v>
      </c>
      <c r="C27">
        <f t="shared" si="7"/>
        <v>5500</v>
      </c>
      <c r="D27">
        <v>700</v>
      </c>
      <c r="E27">
        <v>200</v>
      </c>
      <c r="F27">
        <f t="shared" si="8"/>
        <v>6400</v>
      </c>
      <c r="G27">
        <f t="shared" si="9"/>
        <v>1320</v>
      </c>
      <c r="H27">
        <f t="shared" si="10"/>
        <v>5080</v>
      </c>
    </row>
    <row r="28" spans="1:8">
      <c r="A28" t="s">
        <v>30</v>
      </c>
      <c r="B28">
        <v>15000</v>
      </c>
      <c r="C28">
        <f t="shared" si="7"/>
        <v>7500</v>
      </c>
      <c r="D28">
        <v>700</v>
      </c>
      <c r="E28">
        <v>200</v>
      </c>
      <c r="F28">
        <f t="shared" si="8"/>
        <v>8400</v>
      </c>
      <c r="G28">
        <f t="shared" si="9"/>
        <v>1800</v>
      </c>
      <c r="H28">
        <f t="shared" si="10"/>
        <v>6600</v>
      </c>
    </row>
    <row r="29" spans="1:8">
      <c r="A29" t="s">
        <v>31</v>
      </c>
      <c r="B29">
        <v>12000</v>
      </c>
      <c r="C29">
        <f t="shared" si="7"/>
        <v>6000</v>
      </c>
      <c r="D29">
        <v>700</v>
      </c>
      <c r="E29">
        <v>200</v>
      </c>
      <c r="F29">
        <f t="shared" si="8"/>
        <v>6900</v>
      </c>
      <c r="G29">
        <f t="shared" si="9"/>
        <v>1440</v>
      </c>
      <c r="H29">
        <f t="shared" si="10"/>
        <v>5460</v>
      </c>
    </row>
    <row r="30" spans="1:8">
      <c r="A30" t="s">
        <v>32</v>
      </c>
      <c r="B30">
        <v>12600</v>
      </c>
      <c r="C30">
        <f t="shared" si="7"/>
        <v>6300</v>
      </c>
      <c r="D30">
        <v>700</v>
      </c>
      <c r="E30">
        <v>200</v>
      </c>
      <c r="F30">
        <f t="shared" si="8"/>
        <v>7200</v>
      </c>
      <c r="G30">
        <f t="shared" si="9"/>
        <v>1512</v>
      </c>
      <c r="H30">
        <f t="shared" si="10"/>
        <v>5688</v>
      </c>
    </row>
    <row r="34" spans="1:5" ht="28.5">
      <c r="B34" s="11"/>
      <c r="C34" s="11"/>
      <c r="D34" s="11"/>
      <c r="E34" s="11"/>
    </row>
    <row r="35" spans="1:5" ht="31.5">
      <c r="A35" s="12" t="s">
        <v>33</v>
      </c>
      <c r="B35" s="12"/>
      <c r="C35" s="12"/>
      <c r="D35" s="5"/>
      <c r="E35" s="5"/>
    </row>
    <row r="36" spans="1:5">
      <c r="A36" s="1" t="s">
        <v>34</v>
      </c>
      <c r="B36" s="1" t="s">
        <v>35</v>
      </c>
      <c r="C36" s="1" t="s">
        <v>36</v>
      </c>
    </row>
    <row r="37" spans="1:5">
      <c r="A37" s="1">
        <v>6</v>
      </c>
      <c r="B37" s="1">
        <v>1</v>
      </c>
      <c r="C37" s="6">
        <v>10</v>
      </c>
    </row>
    <row r="38" spans="1:5">
      <c r="A38" s="1">
        <v>6</v>
      </c>
      <c r="B38" s="1">
        <v>2</v>
      </c>
      <c r="C38" s="6">
        <v>10</v>
      </c>
    </row>
    <row r="39" spans="1:5">
      <c r="A39" s="1">
        <v>6</v>
      </c>
      <c r="B39" s="1">
        <v>3</v>
      </c>
      <c r="C39" s="6">
        <v>10</v>
      </c>
    </row>
    <row r="40" spans="1:5">
      <c r="A40" s="1">
        <v>6</v>
      </c>
      <c r="B40" s="1">
        <v>4</v>
      </c>
      <c r="C40" s="6">
        <v>10</v>
      </c>
    </row>
    <row r="41" spans="1:5">
      <c r="A41" s="1">
        <v>7</v>
      </c>
      <c r="B41" s="1">
        <v>1</v>
      </c>
      <c r="C41" s="6">
        <v>15</v>
      </c>
    </row>
    <row r="42" spans="1:5">
      <c r="A42" s="1">
        <v>7</v>
      </c>
      <c r="B42" s="1">
        <v>2</v>
      </c>
      <c r="C42" s="6">
        <v>15</v>
      </c>
    </row>
    <row r="43" spans="1:5">
      <c r="A43" s="1">
        <v>7</v>
      </c>
      <c r="B43" s="1">
        <v>3</v>
      </c>
      <c r="C43" s="6">
        <v>15</v>
      </c>
    </row>
    <row r="44" spans="1:5">
      <c r="A44" s="1">
        <v>7</v>
      </c>
      <c r="B44" s="1">
        <v>4</v>
      </c>
      <c r="C44" s="6">
        <v>15</v>
      </c>
    </row>
    <row r="45" spans="1:5">
      <c r="A45" s="1">
        <v>8</v>
      </c>
      <c r="B45" s="1">
        <v>2</v>
      </c>
      <c r="C45" s="6">
        <v>20</v>
      </c>
    </row>
    <row r="46" spans="1:5">
      <c r="A46" s="1">
        <v>8</v>
      </c>
      <c r="B46" s="1">
        <v>3</v>
      </c>
      <c r="C46" s="6">
        <v>20</v>
      </c>
    </row>
    <row r="47" spans="1:5">
      <c r="A47" s="1">
        <v>8</v>
      </c>
      <c r="B47" s="1">
        <v>4</v>
      </c>
      <c r="C47" s="6">
        <v>20</v>
      </c>
    </row>
    <row r="48" spans="1:5">
      <c r="A48" s="1">
        <v>9</v>
      </c>
      <c r="B48" s="1">
        <v>1</v>
      </c>
      <c r="C48" s="6">
        <v>25</v>
      </c>
    </row>
    <row r="49" spans="1:7">
      <c r="A49" s="1">
        <v>9</v>
      </c>
      <c r="B49" s="1">
        <v>2</v>
      </c>
      <c r="C49" s="6">
        <v>25</v>
      </c>
    </row>
    <row r="50" spans="1:7">
      <c r="A50" s="1">
        <v>10</v>
      </c>
      <c r="B50" s="1">
        <v>1</v>
      </c>
      <c r="C50" s="6">
        <v>30</v>
      </c>
    </row>
    <row r="51" spans="1:7">
      <c r="A51" s="1">
        <v>10</v>
      </c>
      <c r="B51" s="1">
        <v>2</v>
      </c>
      <c r="C51" s="6">
        <v>30</v>
      </c>
    </row>
    <row r="52" spans="1:7">
      <c r="A52" s="1">
        <v>10</v>
      </c>
      <c r="B52" s="1">
        <v>3</v>
      </c>
      <c r="C52" s="6">
        <v>30</v>
      </c>
    </row>
    <row r="53" spans="1:7" ht="33.75">
      <c r="A53" s="1"/>
      <c r="B53" s="1"/>
      <c r="C53" s="7">
        <f>SUM(C37:C52)</f>
        <v>300</v>
      </c>
    </row>
    <row r="54" spans="1:7">
      <c r="A54" s="1"/>
      <c r="B54" s="1"/>
      <c r="C54" s="1"/>
    </row>
    <row r="57" spans="1:7" ht="31.5">
      <c r="B57" s="13" t="s">
        <v>37</v>
      </c>
      <c r="C57" s="13"/>
      <c r="D57" s="13"/>
      <c r="E57" s="13"/>
    </row>
    <row r="58" spans="1:7">
      <c r="A58" s="1" t="s">
        <v>38</v>
      </c>
      <c r="B58" s="1" t="s">
        <v>39</v>
      </c>
      <c r="C58" s="1" t="s">
        <v>40</v>
      </c>
      <c r="D58" s="1" t="s">
        <v>41</v>
      </c>
      <c r="E58" s="1" t="s">
        <v>42</v>
      </c>
      <c r="F58" s="1" t="s">
        <v>47</v>
      </c>
      <c r="G58" s="1" t="s">
        <v>48</v>
      </c>
    </row>
    <row r="59" spans="1:7">
      <c r="A59" s="1">
        <v>1</v>
      </c>
      <c r="B59" s="1" t="s">
        <v>43</v>
      </c>
      <c r="C59" s="1">
        <v>12</v>
      </c>
      <c r="D59" s="1">
        <v>1000</v>
      </c>
      <c r="E59" s="1">
        <f>C59*D59</f>
        <v>12000</v>
      </c>
      <c r="F59" s="1">
        <f>(C59+C62+C67)</f>
        <v>25</v>
      </c>
      <c r="G59" s="1">
        <f>E59+E62+E67</f>
        <v>23050</v>
      </c>
    </row>
    <row r="60" spans="1:7">
      <c r="A60" s="1">
        <v>2</v>
      </c>
      <c r="B60" s="1" t="s">
        <v>44</v>
      </c>
      <c r="C60" s="1">
        <v>15</v>
      </c>
      <c r="D60" s="1">
        <v>1200</v>
      </c>
      <c r="E60" s="1">
        <f t="shared" ref="E60:E68" si="11">C60*D60</f>
        <v>18000</v>
      </c>
      <c r="F60" s="1"/>
      <c r="G60" s="1"/>
    </row>
    <row r="61" spans="1:7">
      <c r="A61" s="1">
        <v>3</v>
      </c>
      <c r="B61" s="1" t="s">
        <v>45</v>
      </c>
      <c r="C61" s="1">
        <v>2</v>
      </c>
      <c r="D61" s="1">
        <v>2500</v>
      </c>
      <c r="E61" s="1">
        <f t="shared" si="11"/>
        <v>5000</v>
      </c>
      <c r="F61" s="1"/>
      <c r="G61" s="1"/>
    </row>
    <row r="62" spans="1:7">
      <c r="A62" s="1">
        <v>4</v>
      </c>
      <c r="B62" s="1" t="s">
        <v>43</v>
      </c>
      <c r="C62" s="1">
        <v>5</v>
      </c>
      <c r="D62" s="1">
        <v>1010</v>
      </c>
      <c r="E62" s="1">
        <f t="shared" si="11"/>
        <v>5050</v>
      </c>
      <c r="F62" s="1"/>
      <c r="G62" s="1"/>
    </row>
    <row r="63" spans="1:7">
      <c r="A63" s="1">
        <v>5</v>
      </c>
      <c r="B63" s="1" t="s">
        <v>46</v>
      </c>
      <c r="C63" s="1">
        <v>18</v>
      </c>
      <c r="D63" s="1">
        <v>500</v>
      </c>
      <c r="E63" s="1">
        <f t="shared" si="11"/>
        <v>9000</v>
      </c>
      <c r="F63" s="1"/>
      <c r="G63" s="1"/>
    </row>
    <row r="64" spans="1:7">
      <c r="A64" s="1">
        <v>6</v>
      </c>
      <c r="B64" s="1" t="s">
        <v>44</v>
      </c>
      <c r="C64" s="1">
        <v>8</v>
      </c>
      <c r="D64" s="1">
        <v>600</v>
      </c>
      <c r="E64" s="1">
        <f t="shared" si="11"/>
        <v>4800</v>
      </c>
      <c r="F64" s="1"/>
      <c r="G64" s="1"/>
    </row>
    <row r="65" spans="1:7">
      <c r="A65" s="1">
        <v>7</v>
      </c>
      <c r="B65" s="1" t="s">
        <v>45</v>
      </c>
      <c r="C65" s="1">
        <v>10</v>
      </c>
      <c r="D65" s="1">
        <v>1800</v>
      </c>
      <c r="E65" s="1">
        <f t="shared" si="11"/>
        <v>18000</v>
      </c>
      <c r="F65" s="1"/>
      <c r="G65" s="1"/>
    </row>
    <row r="66" spans="1:7">
      <c r="A66" s="1">
        <v>8</v>
      </c>
      <c r="B66" s="1" t="s">
        <v>46</v>
      </c>
      <c r="C66" s="1">
        <v>6</v>
      </c>
      <c r="D66" s="1">
        <v>900</v>
      </c>
      <c r="E66" s="1">
        <f t="shared" si="11"/>
        <v>5400</v>
      </c>
      <c r="F66" s="1"/>
      <c r="G66" s="1"/>
    </row>
    <row r="67" spans="1:7">
      <c r="A67" s="1">
        <v>9</v>
      </c>
      <c r="B67" s="1" t="s">
        <v>43</v>
      </c>
      <c r="C67" s="1">
        <v>8</v>
      </c>
      <c r="D67" s="1">
        <v>750</v>
      </c>
      <c r="E67" s="1">
        <f t="shared" si="11"/>
        <v>6000</v>
      </c>
      <c r="F67" s="1"/>
      <c r="G67" s="1"/>
    </row>
    <row r="68" spans="1:7">
      <c r="A68" s="1">
        <v>10</v>
      </c>
      <c r="B68" s="1" t="s">
        <v>45</v>
      </c>
      <c r="C68" s="1">
        <v>14</v>
      </c>
      <c r="D68" s="1">
        <v>1560</v>
      </c>
      <c r="E68" s="1">
        <f t="shared" si="11"/>
        <v>21840</v>
      </c>
      <c r="F68" s="1"/>
      <c r="G68" s="1"/>
    </row>
    <row r="73" spans="1:7">
      <c r="A73" s="1" t="s">
        <v>38</v>
      </c>
      <c r="B73" s="1" t="s">
        <v>39</v>
      </c>
      <c r="C73" s="1" t="s">
        <v>40</v>
      </c>
      <c r="D73" s="1" t="s">
        <v>41</v>
      </c>
      <c r="E73" s="1" t="s">
        <v>42</v>
      </c>
      <c r="F73" s="2"/>
      <c r="G73" s="2"/>
    </row>
    <row r="74" spans="1:7">
      <c r="A74" s="1">
        <v>1</v>
      </c>
      <c r="B74" s="1" t="s">
        <v>43</v>
      </c>
      <c r="C74" s="1">
        <v>12</v>
      </c>
      <c r="D74" s="1">
        <v>1000</v>
      </c>
      <c r="E74" s="1">
        <f>C74*D74</f>
        <v>12000</v>
      </c>
      <c r="F74" s="2"/>
      <c r="G74" s="2"/>
    </row>
    <row r="75" spans="1:7">
      <c r="A75" s="1">
        <v>2</v>
      </c>
      <c r="B75" s="1" t="s">
        <v>44</v>
      </c>
      <c r="C75" s="1">
        <v>15</v>
      </c>
      <c r="D75" s="1">
        <v>1200</v>
      </c>
      <c r="E75" s="1">
        <f>C75*D75</f>
        <v>18000</v>
      </c>
      <c r="F75" s="2"/>
      <c r="G75" s="2"/>
    </row>
    <row r="76" spans="1:7">
      <c r="A76" s="1">
        <v>3</v>
      </c>
      <c r="B76" s="1" t="s">
        <v>45</v>
      </c>
      <c r="C76" s="1">
        <v>2</v>
      </c>
      <c r="D76" s="1">
        <v>2500</v>
      </c>
      <c r="E76" s="1">
        <f>C76*D76</f>
        <v>5000</v>
      </c>
      <c r="F76" s="2"/>
      <c r="G76" s="2"/>
    </row>
    <row r="77" spans="1:7">
      <c r="A77" s="1">
        <v>4</v>
      </c>
      <c r="B77" s="1" t="s">
        <v>43</v>
      </c>
      <c r="C77" s="1">
        <v>5</v>
      </c>
      <c r="D77" s="1">
        <v>1010</v>
      </c>
      <c r="E77" s="1">
        <f>C77*D77</f>
        <v>5050</v>
      </c>
      <c r="F77" s="2"/>
      <c r="G77" s="2"/>
    </row>
    <row r="78" spans="1:7">
      <c r="A78" s="1">
        <v>5</v>
      </c>
      <c r="B78" s="1" t="s">
        <v>46</v>
      </c>
      <c r="C78" s="1">
        <v>18</v>
      </c>
      <c r="D78" s="1">
        <v>500</v>
      </c>
      <c r="E78" s="1">
        <f>C78*D78</f>
        <v>9000</v>
      </c>
      <c r="F78" s="2"/>
      <c r="G78" s="2"/>
    </row>
    <row r="79" spans="1:7">
      <c r="A79" s="1">
        <v>6</v>
      </c>
      <c r="B79" s="1" t="s">
        <v>44</v>
      </c>
      <c r="C79" s="1">
        <v>8</v>
      </c>
      <c r="D79" s="1">
        <v>600</v>
      </c>
      <c r="E79" s="1">
        <f>C79*D79</f>
        <v>4800</v>
      </c>
      <c r="F79" s="2"/>
      <c r="G79" s="2"/>
    </row>
    <row r="80" spans="1:7">
      <c r="A80" s="1">
        <v>7</v>
      </c>
      <c r="B80" s="1" t="s">
        <v>45</v>
      </c>
      <c r="C80" s="1">
        <v>10</v>
      </c>
      <c r="D80" s="1">
        <v>1800</v>
      </c>
      <c r="E80" s="1">
        <f>C80*D80</f>
        <v>18000</v>
      </c>
      <c r="F80" s="2"/>
      <c r="G80" s="2"/>
    </row>
    <row r="81" spans="1:7">
      <c r="A81" s="1">
        <v>8</v>
      </c>
      <c r="B81" s="1" t="s">
        <v>46</v>
      </c>
      <c r="C81" s="1">
        <v>6</v>
      </c>
      <c r="D81" s="1">
        <v>900</v>
      </c>
      <c r="E81" s="1">
        <f>C81*D81</f>
        <v>5400</v>
      </c>
      <c r="F81" s="2"/>
      <c r="G81" s="2"/>
    </row>
    <row r="82" spans="1:7">
      <c r="A82" s="1">
        <v>9</v>
      </c>
      <c r="B82" s="1" t="s">
        <v>43</v>
      </c>
      <c r="C82" s="1">
        <v>8</v>
      </c>
      <c r="D82" s="1">
        <v>750</v>
      </c>
      <c r="E82" s="1">
        <f>C82*D82</f>
        <v>6000</v>
      </c>
      <c r="F82" s="2"/>
      <c r="G82" s="2"/>
    </row>
    <row r="83" spans="1:7">
      <c r="A83" s="1">
        <v>10</v>
      </c>
      <c r="B83" s="1" t="s">
        <v>45</v>
      </c>
      <c r="C83" s="1">
        <v>14</v>
      </c>
      <c r="D83" s="1">
        <v>1560</v>
      </c>
      <c r="E83" s="1">
        <f>C83*D83</f>
        <v>21840</v>
      </c>
      <c r="F83" s="2"/>
      <c r="G83" s="2"/>
    </row>
  </sheetData>
  <autoFilter ref="A74:E83"/>
  <sortState ref="A74:E83">
    <sortCondition ref="A73"/>
  </sortState>
  <mergeCells count="10">
    <mergeCell ref="A16:H16"/>
    <mergeCell ref="B34:E34"/>
    <mergeCell ref="A35:C35"/>
    <mergeCell ref="B57:E57"/>
    <mergeCell ref="A1:N1"/>
    <mergeCell ref="A2:B2"/>
    <mergeCell ref="C2:D2"/>
    <mergeCell ref="E2:F2"/>
    <mergeCell ref="J2:J3"/>
    <mergeCell ref="K2:K3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77"/>
  <sheetViews>
    <sheetView topLeftCell="A94" workbookViewId="0">
      <selection activeCell="B71" sqref="B71:F71"/>
    </sheetView>
  </sheetViews>
  <sheetFormatPr defaultRowHeight="15"/>
  <cols>
    <col min="3" max="3" width="22.42578125" customWidth="1"/>
    <col min="4" max="4" width="22.5703125" customWidth="1"/>
    <col min="5" max="5" width="24.140625" customWidth="1"/>
  </cols>
  <sheetData>
    <row r="3" spans="1:9" ht="21">
      <c r="A3" s="8"/>
      <c r="B3" s="8"/>
      <c r="C3" s="8"/>
      <c r="D3" s="8"/>
      <c r="E3" s="8"/>
      <c r="F3" s="8"/>
      <c r="G3" s="8"/>
      <c r="H3" s="8"/>
      <c r="I3" s="8"/>
    </row>
    <row r="4" spans="1:9" ht="21">
      <c r="A4" s="8"/>
      <c r="B4" s="8"/>
      <c r="C4" s="8" t="s">
        <v>50</v>
      </c>
      <c r="D4" s="8" t="s">
        <v>51</v>
      </c>
      <c r="E4" s="8" t="s">
        <v>49</v>
      </c>
      <c r="F4" s="8"/>
      <c r="G4" s="8"/>
      <c r="H4" s="8"/>
      <c r="I4" s="8"/>
    </row>
    <row r="5" spans="1:9" ht="21">
      <c r="A5" s="8"/>
      <c r="B5" s="8">
        <v>2010</v>
      </c>
      <c r="C5" s="8">
        <v>15720</v>
      </c>
      <c r="D5" s="8">
        <v>40000</v>
      </c>
      <c r="E5" s="8">
        <v>70000</v>
      </c>
      <c r="F5" s="8"/>
      <c r="G5" s="8"/>
      <c r="H5" s="8"/>
      <c r="I5" s="8"/>
    </row>
    <row r="6" spans="1:9" ht="21">
      <c r="A6" s="8"/>
      <c r="B6" s="8">
        <v>2011</v>
      </c>
      <c r="C6" s="8">
        <v>16166</v>
      </c>
      <c r="D6" s="8">
        <v>45000</v>
      </c>
      <c r="E6" s="8">
        <v>75000</v>
      </c>
      <c r="F6" s="8"/>
      <c r="G6" s="8"/>
      <c r="H6" s="8"/>
      <c r="I6" s="8"/>
    </row>
    <row r="7" spans="1:9" ht="21">
      <c r="A7" s="8"/>
      <c r="B7" s="8">
        <v>2012</v>
      </c>
      <c r="C7" s="8">
        <v>17386</v>
      </c>
      <c r="D7" s="8">
        <v>50000</v>
      </c>
      <c r="E7" s="8">
        <v>80000</v>
      </c>
      <c r="F7" s="8"/>
      <c r="G7" s="8"/>
      <c r="H7" s="8"/>
      <c r="I7" s="8"/>
    </row>
    <row r="8" spans="1:9" ht="21">
      <c r="A8" s="8"/>
      <c r="B8" s="8">
        <v>2013</v>
      </c>
      <c r="C8" s="8">
        <v>18267</v>
      </c>
      <c r="D8" s="8">
        <v>55000</v>
      </c>
      <c r="E8" s="8">
        <v>85000</v>
      </c>
      <c r="F8" s="8"/>
      <c r="G8" s="8"/>
      <c r="H8" s="8"/>
      <c r="I8" s="8"/>
    </row>
    <row r="9" spans="1:9" ht="21">
      <c r="A9" s="8"/>
      <c r="B9" s="8">
        <v>2014</v>
      </c>
      <c r="C9" s="8">
        <v>18500</v>
      </c>
      <c r="D9" s="8">
        <v>60000</v>
      </c>
      <c r="E9" s="8">
        <v>90000</v>
      </c>
      <c r="F9" s="8"/>
      <c r="G9" s="8"/>
      <c r="H9" s="8"/>
      <c r="I9" s="8"/>
    </row>
    <row r="10" spans="1:9" ht="21">
      <c r="A10" s="8"/>
      <c r="B10" s="8"/>
      <c r="C10" s="8"/>
      <c r="D10" s="8"/>
      <c r="E10" s="8"/>
      <c r="F10" s="8"/>
      <c r="G10" s="8"/>
      <c r="H10" s="8"/>
      <c r="I10" s="8"/>
    </row>
    <row r="11" spans="1:9" ht="21">
      <c r="A11" s="8"/>
      <c r="B11" s="8"/>
      <c r="C11" s="20" t="s">
        <v>52</v>
      </c>
      <c r="D11" s="20"/>
      <c r="E11" s="20"/>
      <c r="F11" s="20"/>
      <c r="G11" s="20"/>
      <c r="H11" s="8"/>
      <c r="I11" s="8"/>
    </row>
    <row r="12" spans="1:9" ht="21">
      <c r="A12" s="8"/>
      <c r="B12" s="8"/>
      <c r="C12" s="20" t="s">
        <v>53</v>
      </c>
      <c r="D12" s="20"/>
      <c r="E12" s="20"/>
      <c r="F12" s="20"/>
      <c r="G12" s="20"/>
      <c r="H12" s="8"/>
      <c r="I12" s="8"/>
    </row>
    <row r="13" spans="1:9" ht="21">
      <c r="A13" s="8"/>
      <c r="B13" s="8"/>
      <c r="C13" s="8"/>
      <c r="D13" s="8"/>
      <c r="E13" s="8"/>
      <c r="F13" s="8"/>
      <c r="G13" s="8"/>
      <c r="H13" s="8"/>
      <c r="I13" s="8"/>
    </row>
    <row r="14" spans="1:9" ht="21">
      <c r="A14" s="8"/>
      <c r="B14" s="8"/>
      <c r="C14" s="8"/>
      <c r="D14" s="8"/>
      <c r="E14" s="8"/>
      <c r="F14" s="8"/>
      <c r="G14" s="8"/>
      <c r="H14" s="8"/>
      <c r="I14" s="8"/>
    </row>
    <row r="15" spans="1:9" ht="21">
      <c r="A15" s="8"/>
      <c r="B15" s="8"/>
      <c r="C15" s="8"/>
      <c r="D15" s="8"/>
      <c r="E15" s="8"/>
      <c r="F15" s="8"/>
      <c r="G15" s="8"/>
      <c r="H15" s="8"/>
      <c r="I15" s="8"/>
    </row>
    <row r="16" spans="1:9" ht="21">
      <c r="A16" s="8"/>
      <c r="B16" s="8"/>
      <c r="C16" s="8"/>
      <c r="D16" s="8"/>
      <c r="E16" s="8"/>
      <c r="F16" s="8"/>
      <c r="G16" s="8"/>
      <c r="H16" s="8"/>
      <c r="I16" s="8"/>
    </row>
    <row r="17" spans="1:9" ht="21">
      <c r="A17" s="8"/>
      <c r="B17" s="8"/>
      <c r="C17" s="8"/>
      <c r="D17" s="8"/>
      <c r="E17" s="8"/>
      <c r="F17" s="8"/>
      <c r="G17" s="8"/>
      <c r="H17" s="8"/>
      <c r="I17" s="8"/>
    </row>
    <row r="18" spans="1:9" ht="21">
      <c r="A18" s="8"/>
      <c r="B18" s="8"/>
      <c r="C18" s="8"/>
      <c r="D18" s="8"/>
      <c r="E18" s="8"/>
      <c r="F18" s="8"/>
      <c r="G18" s="8"/>
      <c r="H18" s="8"/>
      <c r="I18" s="8"/>
    </row>
    <row r="19" spans="1:9" ht="21">
      <c r="A19" s="8"/>
      <c r="B19" s="8"/>
      <c r="C19" s="8"/>
      <c r="D19" s="8"/>
      <c r="E19" s="8"/>
      <c r="F19" s="8"/>
      <c r="G19" s="8"/>
      <c r="H19" s="8"/>
      <c r="I19" s="8"/>
    </row>
    <row r="20" spans="1:9" ht="21">
      <c r="A20" s="8"/>
      <c r="B20" s="8"/>
      <c r="C20" s="8"/>
      <c r="D20" s="8"/>
      <c r="E20" s="8"/>
      <c r="F20" s="8"/>
      <c r="G20" s="8"/>
      <c r="H20" s="8"/>
      <c r="I20" s="8"/>
    </row>
    <row r="34" spans="1:9" ht="21">
      <c r="A34" s="8"/>
      <c r="B34" s="8"/>
      <c r="C34" s="8" t="s">
        <v>50</v>
      </c>
      <c r="D34" s="8" t="s">
        <v>51</v>
      </c>
      <c r="E34" s="8" t="s">
        <v>49</v>
      </c>
      <c r="F34" s="8"/>
      <c r="G34" s="8"/>
      <c r="H34" s="8"/>
      <c r="I34" s="8"/>
    </row>
    <row r="35" spans="1:9" ht="21">
      <c r="A35" s="8"/>
      <c r="B35" s="8">
        <v>2011</v>
      </c>
      <c r="C35" s="8">
        <v>15720</v>
      </c>
      <c r="D35" s="8">
        <v>40000</v>
      </c>
      <c r="E35" s="8">
        <v>70000</v>
      </c>
      <c r="F35" s="8"/>
      <c r="G35" s="8"/>
      <c r="H35" s="8"/>
      <c r="I35" s="8"/>
    </row>
    <row r="36" spans="1:9" ht="21">
      <c r="A36" s="8"/>
      <c r="B36" s="8">
        <v>2012</v>
      </c>
      <c r="C36" s="8">
        <v>16166</v>
      </c>
      <c r="D36" s="8">
        <v>45000</v>
      </c>
      <c r="E36" s="8">
        <v>75000</v>
      </c>
      <c r="F36" s="8"/>
      <c r="G36" s="8"/>
      <c r="H36" s="8"/>
      <c r="I36" s="8"/>
    </row>
    <row r="37" spans="1:9" ht="21">
      <c r="A37" s="8"/>
      <c r="B37" s="8">
        <v>2013</v>
      </c>
      <c r="C37" s="8">
        <v>17386</v>
      </c>
      <c r="D37" s="8">
        <v>50000</v>
      </c>
      <c r="E37" s="8">
        <v>80000</v>
      </c>
      <c r="F37" s="8"/>
      <c r="G37" s="8"/>
      <c r="H37" s="8"/>
      <c r="I37" s="8"/>
    </row>
    <row r="38" spans="1:9" ht="21">
      <c r="A38" s="8"/>
      <c r="B38" s="8">
        <v>2014</v>
      </c>
      <c r="C38" s="8">
        <v>18267</v>
      </c>
      <c r="D38" s="8">
        <v>55000</v>
      </c>
      <c r="E38" s="8">
        <v>85000</v>
      </c>
      <c r="F38" s="8"/>
      <c r="G38" s="8"/>
      <c r="H38" s="8"/>
      <c r="I38" s="8"/>
    </row>
    <row r="39" spans="1:9" ht="21">
      <c r="A39" s="8"/>
      <c r="B39" s="8">
        <v>2015</v>
      </c>
      <c r="C39" s="8">
        <v>18500</v>
      </c>
      <c r="D39" s="8">
        <v>60000</v>
      </c>
      <c r="E39" s="8">
        <v>90000</v>
      </c>
      <c r="F39" s="8"/>
      <c r="G39" s="8"/>
      <c r="H39" s="8"/>
      <c r="I39" s="8"/>
    </row>
    <row r="40" spans="1:9" ht="21">
      <c r="A40" s="8"/>
      <c r="B40" s="8"/>
      <c r="C40" s="8"/>
      <c r="D40" s="8"/>
      <c r="E40" s="8"/>
      <c r="F40" s="8"/>
      <c r="G40" s="8"/>
      <c r="H40" s="8"/>
      <c r="I40" s="8"/>
    </row>
    <row r="41" spans="1:9" ht="21">
      <c r="A41" s="8"/>
      <c r="B41" s="8"/>
      <c r="C41" s="8"/>
      <c r="D41" s="8"/>
      <c r="E41" s="8"/>
      <c r="F41" s="8"/>
      <c r="G41" s="8"/>
      <c r="H41" s="8"/>
      <c r="I41" s="8"/>
    </row>
    <row r="42" spans="1:9" ht="21">
      <c r="A42" s="8"/>
      <c r="B42" s="8"/>
      <c r="C42" s="8"/>
      <c r="D42" s="8"/>
      <c r="E42" s="8"/>
      <c r="F42" s="8"/>
      <c r="G42" s="8"/>
      <c r="H42" s="8"/>
      <c r="I42" s="8"/>
    </row>
    <row r="43" spans="1:9" ht="21">
      <c r="A43" s="8"/>
      <c r="B43" s="8"/>
      <c r="C43" s="8"/>
      <c r="D43" s="8"/>
      <c r="E43" s="8"/>
      <c r="F43" s="8"/>
      <c r="G43" s="8"/>
      <c r="H43" s="8"/>
      <c r="I43" s="8"/>
    </row>
    <row r="44" spans="1:9" ht="21">
      <c r="A44" s="8"/>
      <c r="B44" s="8"/>
      <c r="C44" s="8"/>
      <c r="D44" s="8"/>
      <c r="E44" s="8"/>
      <c r="F44" s="8"/>
      <c r="G44" s="8"/>
      <c r="H44" s="8"/>
      <c r="I44" s="8"/>
    </row>
    <row r="45" spans="1:9" ht="21">
      <c r="A45" s="8"/>
      <c r="B45" s="8"/>
      <c r="C45" s="8"/>
      <c r="D45" s="8"/>
      <c r="E45" s="8"/>
      <c r="F45" s="8"/>
      <c r="G45" s="8"/>
      <c r="H45" s="8"/>
      <c r="I45" s="8"/>
    </row>
    <row r="46" spans="1:9" ht="21">
      <c r="A46" s="8"/>
      <c r="B46" s="8"/>
      <c r="C46" s="8"/>
      <c r="D46" s="8"/>
      <c r="E46" s="8"/>
      <c r="F46" s="8"/>
      <c r="G46" s="8"/>
      <c r="H46" s="8"/>
      <c r="I46" s="8"/>
    </row>
    <row r="47" spans="1:9" ht="21">
      <c r="A47" s="8"/>
      <c r="B47" s="8"/>
      <c r="C47" s="8"/>
      <c r="D47" s="8"/>
      <c r="E47" s="8"/>
      <c r="F47" s="8"/>
      <c r="G47" s="8"/>
      <c r="H47" s="8"/>
      <c r="I47" s="8"/>
    </row>
    <row r="48" spans="1:9" ht="21">
      <c r="A48" s="8"/>
      <c r="B48" s="8"/>
      <c r="C48" s="8"/>
      <c r="D48" s="8"/>
      <c r="E48" s="8"/>
      <c r="F48" s="8"/>
      <c r="G48" s="8"/>
      <c r="H48" s="8"/>
      <c r="I48" s="8"/>
    </row>
    <row r="49" spans="1:9" ht="21">
      <c r="A49" s="8"/>
      <c r="B49" s="8"/>
      <c r="C49" s="8"/>
      <c r="D49" s="8"/>
      <c r="E49" s="8"/>
      <c r="F49" s="8"/>
      <c r="G49" s="8"/>
      <c r="H49" s="8"/>
      <c r="I49" s="8"/>
    </row>
    <row r="50" spans="1:9" ht="21">
      <c r="A50" s="8"/>
      <c r="B50" s="8"/>
      <c r="C50" s="8"/>
      <c r="D50" s="8"/>
      <c r="E50" s="8"/>
      <c r="F50" s="8"/>
      <c r="G50" s="8"/>
      <c r="H50" s="8"/>
      <c r="I50" s="8"/>
    </row>
    <row r="51" spans="1:9" ht="21">
      <c r="A51" s="8"/>
      <c r="B51" s="8"/>
      <c r="C51" s="8"/>
      <c r="D51" s="8"/>
      <c r="E51" s="8"/>
      <c r="F51" s="8"/>
      <c r="G51" s="8"/>
      <c r="H51" s="8"/>
      <c r="I51" s="8"/>
    </row>
    <row r="52" spans="1:9" ht="21">
      <c r="A52" s="8"/>
      <c r="B52" s="8"/>
      <c r="C52" s="8"/>
      <c r="D52" s="8"/>
      <c r="E52" s="8"/>
      <c r="F52" s="8"/>
      <c r="G52" s="8"/>
      <c r="H52" s="8"/>
      <c r="I52" s="8"/>
    </row>
    <row r="53" spans="1:9" ht="21">
      <c r="A53" s="8"/>
      <c r="B53" s="8"/>
      <c r="C53" s="8"/>
      <c r="D53" s="8"/>
      <c r="E53" s="8"/>
      <c r="F53" s="8"/>
      <c r="G53" s="8"/>
      <c r="H53" s="8"/>
      <c r="I53" s="8"/>
    </row>
    <row r="54" spans="1:9" ht="21">
      <c r="A54" s="8"/>
      <c r="B54" s="8"/>
      <c r="C54" s="8"/>
      <c r="D54" s="8"/>
      <c r="E54" s="8"/>
      <c r="F54" s="8"/>
      <c r="G54" s="8"/>
      <c r="H54" s="8"/>
      <c r="I54" s="8"/>
    </row>
    <row r="57" spans="1:9" ht="26.25">
      <c r="B57" s="21" t="s">
        <v>54</v>
      </c>
      <c r="C57" s="21"/>
      <c r="D57" s="21"/>
      <c r="E57" s="21"/>
      <c r="F57" s="21"/>
      <c r="G57" s="21"/>
      <c r="H57" s="21"/>
    </row>
    <row r="59" spans="1:9">
      <c r="B59" s="9" t="s">
        <v>55</v>
      </c>
      <c r="C59" s="9" t="s">
        <v>12</v>
      </c>
      <c r="D59" s="9" t="s">
        <v>56</v>
      </c>
      <c r="E59" s="9" t="s">
        <v>57</v>
      </c>
      <c r="F59" s="9" t="s">
        <v>3</v>
      </c>
      <c r="G59" s="9" t="s">
        <v>58</v>
      </c>
    </row>
    <row r="60" spans="1:9">
      <c r="B60" s="9">
        <v>1001</v>
      </c>
      <c r="C60" s="9" t="s">
        <v>59</v>
      </c>
      <c r="D60" s="9">
        <v>56</v>
      </c>
      <c r="E60" s="9">
        <v>78</v>
      </c>
      <c r="F60" s="9">
        <v>78</v>
      </c>
      <c r="G60" s="9">
        <v>56</v>
      </c>
    </row>
    <row r="61" spans="1:9">
      <c r="B61" s="9">
        <v>1002</v>
      </c>
      <c r="C61" s="9" t="s">
        <v>60</v>
      </c>
      <c r="D61" s="9">
        <v>45</v>
      </c>
      <c r="E61" s="9">
        <v>45</v>
      </c>
      <c r="F61" s="9">
        <v>45</v>
      </c>
      <c r="G61" s="9">
        <v>78</v>
      </c>
    </row>
    <row r="62" spans="1:9">
      <c r="B62" s="9">
        <v>1003</v>
      </c>
      <c r="C62" s="9" t="s">
        <v>61</v>
      </c>
      <c r="D62" s="9">
        <v>78</v>
      </c>
      <c r="E62" s="9">
        <v>56</v>
      </c>
      <c r="F62" s="9">
        <v>56</v>
      </c>
      <c r="G62" s="9">
        <v>59</v>
      </c>
    </row>
    <row r="63" spans="1:9">
      <c r="B63" s="9">
        <v>1004</v>
      </c>
      <c r="C63" s="9" t="s">
        <v>62</v>
      </c>
      <c r="D63" s="9">
        <v>85</v>
      </c>
      <c r="E63" s="9">
        <v>25</v>
      </c>
      <c r="F63" s="9">
        <v>89</v>
      </c>
      <c r="G63" s="9">
        <v>58</v>
      </c>
    </row>
    <row r="64" spans="1:9">
      <c r="B64" s="9">
        <v>1005</v>
      </c>
      <c r="C64" s="9" t="s">
        <v>63</v>
      </c>
      <c r="D64" s="9">
        <v>69</v>
      </c>
      <c r="E64" s="9">
        <v>45</v>
      </c>
      <c r="F64" s="9">
        <v>85</v>
      </c>
      <c r="G64" s="9">
        <v>86</v>
      </c>
    </row>
    <row r="65" spans="2:7">
      <c r="B65" s="9">
        <v>1006</v>
      </c>
      <c r="C65" s="9" t="s">
        <v>64</v>
      </c>
      <c r="D65" s="9">
        <v>85</v>
      </c>
      <c r="E65" s="9">
        <v>89</v>
      </c>
      <c r="F65" s="9">
        <v>45</v>
      </c>
      <c r="G65" s="9">
        <v>78</v>
      </c>
    </row>
    <row r="66" spans="2:7">
      <c r="C66" s="9" t="s">
        <v>65</v>
      </c>
      <c r="D66" s="9">
        <f>SUM(D60:D65)</f>
        <v>418</v>
      </c>
      <c r="E66" s="9">
        <f>SUM(E60:E65)</f>
        <v>338</v>
      </c>
      <c r="F66" s="9">
        <f>SUM(F60:F65)</f>
        <v>398</v>
      </c>
      <c r="G66" s="9">
        <f>SUM(G60:G65)</f>
        <v>415</v>
      </c>
    </row>
    <row r="67" spans="2:7">
      <c r="C67" s="9" t="s">
        <v>66</v>
      </c>
      <c r="D67">
        <f>COUNT(D60:D65)</f>
        <v>6</v>
      </c>
      <c r="E67">
        <f t="shared" ref="E67:G67" si="0">COUNT(E60:E65)</f>
        <v>6</v>
      </c>
      <c r="F67">
        <f t="shared" si="0"/>
        <v>6</v>
      </c>
      <c r="G67">
        <f t="shared" si="0"/>
        <v>6</v>
      </c>
    </row>
    <row r="68" spans="2:7">
      <c r="C68" s="9" t="s">
        <v>67</v>
      </c>
      <c r="D68">
        <f>MAX(D60:D65)</f>
        <v>85</v>
      </c>
      <c r="E68">
        <f t="shared" ref="E68:G68" si="1">MAX(E60:E65)</f>
        <v>89</v>
      </c>
      <c r="F68">
        <f t="shared" si="1"/>
        <v>89</v>
      </c>
      <c r="G68">
        <f t="shared" si="1"/>
        <v>86</v>
      </c>
    </row>
    <row r="69" spans="2:7">
      <c r="C69" s="9" t="s">
        <v>68</v>
      </c>
      <c r="D69">
        <f>MIN(D60:D65)</f>
        <v>45</v>
      </c>
      <c r="E69">
        <f t="shared" ref="E69:G69" si="2">MIN(E60:E65)</f>
        <v>25</v>
      </c>
      <c r="F69">
        <f t="shared" si="2"/>
        <v>45</v>
      </c>
      <c r="G69">
        <f t="shared" si="2"/>
        <v>56</v>
      </c>
    </row>
    <row r="71" spans="2:7" ht="23.25">
      <c r="B71" s="22" t="s">
        <v>74</v>
      </c>
      <c r="C71" s="22"/>
      <c r="D71" s="22"/>
      <c r="E71" s="22"/>
      <c r="F71" s="22"/>
    </row>
    <row r="73" spans="2:7">
      <c r="C73" t="s">
        <v>69</v>
      </c>
      <c r="D73">
        <v>80401</v>
      </c>
    </row>
    <row r="74" spans="2:7">
      <c r="C74" t="s">
        <v>70</v>
      </c>
      <c r="D74">
        <v>18500</v>
      </c>
    </row>
    <row r="75" spans="2:7">
      <c r="C75" t="s">
        <v>71</v>
      </c>
      <c r="D75">
        <v>3150</v>
      </c>
    </row>
    <row r="76" spans="2:7">
      <c r="C76" t="s">
        <v>72</v>
      </c>
      <c r="D76">
        <v>9215</v>
      </c>
    </row>
    <row r="77" spans="2:7">
      <c r="C77" t="s">
        <v>73</v>
      </c>
      <c r="D77">
        <v>2728</v>
      </c>
    </row>
  </sheetData>
  <mergeCells count="4">
    <mergeCell ref="C11:G11"/>
    <mergeCell ref="C12:G12"/>
    <mergeCell ref="B57:H57"/>
    <mergeCell ref="B71:F7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LAB_2</dc:creator>
  <cp:lastModifiedBy>LAB_2</cp:lastModifiedBy>
  <cp:lastPrinted>2015-05-16T07:02:21Z</cp:lastPrinted>
  <dcterms:created xsi:type="dcterms:W3CDTF">2015-05-16T06:19:53Z</dcterms:created>
  <dcterms:modified xsi:type="dcterms:W3CDTF">2015-05-19T06:59:42Z</dcterms:modified>
</cp:coreProperties>
</file>